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515" windowHeight="11190"/>
  </bookViews>
  <sheets>
    <sheet name="АД-8 2022" sheetId="14" r:id="rId1"/>
  </sheets>
  <definedNames>
    <definedName name="_xlnm.Print_Area" localSheetId="0">'АД-8 2022'!$A$1:$D$49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4" l="1"/>
  <c r="D17" i="14"/>
  <c r="D19" i="14"/>
  <c r="D20" i="14"/>
  <c r="D24" i="14"/>
  <c r="D26" i="14"/>
  <c r="D27" i="14"/>
  <c r="D28" i="14"/>
  <c r="D29" i="14"/>
  <c r="D30" i="14"/>
  <c r="D31" i="14"/>
  <c r="D32" i="14"/>
  <c r="D33" i="14"/>
  <c r="D37" i="14"/>
  <c r="D38" i="14"/>
  <c r="D40" i="14"/>
  <c r="D41" i="14"/>
  <c r="D42" i="14"/>
  <c r="D43" i="14"/>
  <c r="D44" i="14"/>
  <c r="D45" i="14"/>
  <c r="D8" i="14"/>
  <c r="D46" i="14"/>
  <c r="D25" i="14"/>
  <c r="D15" i="14"/>
  <c r="D36" i="14" l="1"/>
  <c r="D12" i="14"/>
  <c r="D39" i="14"/>
  <c r="D35" i="14"/>
  <c r="D23" i="14"/>
  <c r="D34" i="14"/>
  <c r="D22" i="14"/>
  <c r="D18" i="14"/>
  <c r="D14" i="14"/>
  <c r="D9" i="14"/>
  <c r="D21" i="14"/>
  <c r="D13" i="14"/>
  <c r="D11" i="14" l="1"/>
  <c r="C7" i="14" l="1"/>
  <c r="C6" i="14" s="1"/>
  <c r="D10" i="14"/>
  <c r="C5" i="14" l="1"/>
</calcChain>
</file>

<file path=xl/sharedStrings.xml><?xml version="1.0" encoding="utf-8"?>
<sst xmlns="http://schemas.openxmlformats.org/spreadsheetml/2006/main" count="47" uniqueCount="47">
  <si>
    <t>противоковидная обработка подъездов</t>
  </si>
  <si>
    <t>ремонт доводчика у подъездной группы</t>
  </si>
  <si>
    <t>Обследование вентиляционных каналов</t>
  </si>
  <si>
    <t>Вывоз мусора</t>
  </si>
  <si>
    <t>Проверка исправности, работоспособности, регулировке и техническому обслуживанию коллективных (общедомовых) узлов учета тепловой энергии МКД</t>
  </si>
  <si>
    <t>Техническое обслуживание в целях надлежащего содержания электрооборудования МКД</t>
  </si>
  <si>
    <t>Приобретение и установка и  почтовых ящиков</t>
  </si>
  <si>
    <t>Электротехнические материалы (светильники наружные/внутренние, лампочки, комплектующие материалы)</t>
  </si>
  <si>
    <t>ремонт конструктивных элементов мест общего пользования</t>
  </si>
  <si>
    <t>Среднемесячный расход на 1 кв.м, руб.</t>
  </si>
  <si>
    <t>Финансовый результат (начисления минус расходы)</t>
  </si>
  <si>
    <t>НАЧИСЛЕНИЯ, руб.</t>
  </si>
  <si>
    <t>ОПЛАТА, руб.</t>
  </si>
  <si>
    <t>РАСХОДЫ, руб.</t>
  </si>
  <si>
    <t>Прочие ТМЦ сантехнического характера</t>
  </si>
  <si>
    <t xml:space="preserve">Материалы для ремонта системы пожаротушения </t>
  </si>
  <si>
    <t>Оценка соответствия лифта</t>
  </si>
  <si>
    <t>Приобретение, установка и демонтаж гирлянд на МКД и корт</t>
  </si>
  <si>
    <t>Очистка территории от снега трактором</t>
  </si>
  <si>
    <t>Антигололедная смесь, расходы на её доставку до МКД</t>
  </si>
  <si>
    <t>Поверка счетчиков, замена эл-в питания, очистка и т.п.</t>
  </si>
  <si>
    <t>Обслуживание и ремонт повысительной насосной станции</t>
  </si>
  <si>
    <t>Обслуживание водопроводно–канализационных сетей, тепловых сетей*</t>
  </si>
  <si>
    <t>Обслуживание систем электроснабжения*</t>
  </si>
  <si>
    <t xml:space="preserve">Расходы на управление </t>
  </si>
  <si>
    <t>Обслуживание ОДПУ по теплоснабжению, ХВС, ГВС</t>
  </si>
  <si>
    <t>Завеса тепловая 6кВт</t>
  </si>
  <si>
    <t>Очистка подвала и технических этажей  от мусора</t>
  </si>
  <si>
    <t>Содержание аварийно-диспетчерской службы*</t>
  </si>
  <si>
    <t>Заливка катка **</t>
  </si>
  <si>
    <t>Покос травы **</t>
  </si>
  <si>
    <t>Оборудование автоматизации вьезда на территорию МКД **</t>
  </si>
  <si>
    <t>Покраска входных групп,ремонт и покраска качелей, ремонт перил **</t>
  </si>
  <si>
    <t>Приобретение  оборудования для уборки придомовой территории **</t>
  </si>
  <si>
    <t>Противоклещевая обработка территории **</t>
  </si>
  <si>
    <t>Изготовление и установка лавочек, урн **</t>
  </si>
  <si>
    <t>Контейнеры для мусора **</t>
  </si>
  <si>
    <t xml:space="preserve">Уборка мест общего пользования(заработная плата, налоги, хозтовары) </t>
  </si>
  <si>
    <t xml:space="preserve">Уборка придомовой территории(заработная плата, налоги, хозтовары), озеленение </t>
  </si>
  <si>
    <t>*- сумма указанна с учетом налогов по заработной плате,расходов на ГСМ, обслуживания автотранспорта, телекоммуникационных расходов</t>
  </si>
  <si>
    <t>12мес2022</t>
  </si>
  <si>
    <t xml:space="preserve">** сумма указана  как выпадающая часть расходов, приходящаяся на МКД-8 6-ой км а/д Чебаркуль,  пропорционально площади данного МКД в общей смете расходов на группу МКД 6-ой км а/д Чебаркуль -8, -9, -10.  </t>
  </si>
  <si>
    <t>Ремонт забора **</t>
  </si>
  <si>
    <t>Среднемесячный расход по МКД за отчетный период, руб</t>
  </si>
  <si>
    <t xml:space="preserve">Расходы по обслуживанию МКД № 8  расположенного по адресу А/Д 6км </t>
  </si>
  <si>
    <t>Дезинфекция мест общего пользования</t>
  </si>
  <si>
    <t>Ремонт кровли, ливневок, крыльца, замена доводчика, окраска перил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</si>
</sst>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4" fillId="0" borderId="0"/>
    <xf numFmtId="0" fontId="19" fillId="0" borderId="0"/>
  </cellStyleXfs>
  <cellXfs count="47">
    <xf numFmtId="0" fontId="0" fillId="0" borderId="0" xfId="0"/>
    <xf numFmtId="0" fontId="14" fillId="0" borderId="0" xfId="1"/>
    <xf numFmtId="0" fontId="14" fillId="0" borderId="0" xfId="1" applyFill="1"/>
    <xf numFmtId="0" fontId="17" fillId="0" borderId="0" xfId="1" applyFont="1"/>
    <xf numFmtId="3" fontId="17" fillId="0" borderId="2" xfId="1" applyNumberFormat="1" applyFont="1" applyFill="1" applyBorder="1" applyAlignment="1">
      <alignment horizontal="right"/>
    </xf>
    <xf numFmtId="3" fontId="10" fillId="0" borderId="2" xfId="1" applyNumberFormat="1" applyFont="1" applyBorder="1" applyAlignment="1">
      <alignment wrapText="1"/>
    </xf>
    <xf numFmtId="3" fontId="16" fillId="0" borderId="2" xfId="1" applyNumberFormat="1" applyFont="1" applyFill="1" applyBorder="1" applyAlignment="1">
      <alignment horizontal="center"/>
    </xf>
    <xf numFmtId="3" fontId="16" fillId="0" borderId="2" xfId="1" applyNumberFormat="1" applyFont="1" applyFill="1" applyBorder="1" applyAlignment="1">
      <alignment horizontal="center" wrapText="1"/>
    </xf>
    <xf numFmtId="3" fontId="14" fillId="0" borderId="2" xfId="1" applyNumberFormat="1" applyFill="1" applyBorder="1" applyAlignment="1">
      <alignment horizontal="center" wrapText="1"/>
    </xf>
    <xf numFmtId="3" fontId="10" fillId="0" borderId="2" xfId="1" applyNumberFormat="1" applyFont="1" applyFill="1" applyBorder="1" applyAlignment="1">
      <alignment horizontal="center" wrapText="1"/>
    </xf>
    <xf numFmtId="3" fontId="9" fillId="0" borderId="2" xfId="1" applyNumberFormat="1" applyFont="1" applyFill="1" applyBorder="1" applyAlignment="1">
      <alignment horizontal="center" wrapText="1"/>
    </xf>
    <xf numFmtId="3" fontId="12" fillId="0" borderId="2" xfId="1" applyNumberFormat="1" applyFont="1" applyBorder="1" applyAlignment="1">
      <alignment horizontal="center" wrapText="1"/>
    </xf>
    <xf numFmtId="0" fontId="5" fillId="0" borderId="3" xfId="1" applyFont="1" applyBorder="1" applyAlignment="1">
      <alignment wrapText="1"/>
    </xf>
    <xf numFmtId="3" fontId="12" fillId="0" borderId="4" xfId="1" applyNumberFormat="1" applyFont="1" applyBorder="1" applyAlignment="1">
      <alignment wrapText="1"/>
    </xf>
    <xf numFmtId="0" fontId="15" fillId="0" borderId="2" xfId="1" applyFont="1" applyBorder="1" applyAlignment="1">
      <alignment horizont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left" wrapText="1"/>
    </xf>
    <xf numFmtId="4" fontId="16" fillId="0" borderId="2" xfId="1" applyNumberFormat="1" applyFont="1" applyFill="1" applyBorder="1" applyAlignment="1">
      <alignment horizontal="center" wrapText="1"/>
    </xf>
    <xf numFmtId="0" fontId="16" fillId="0" borderId="2" xfId="1" applyFont="1" applyBorder="1"/>
    <xf numFmtId="0" fontId="5" fillId="0" borderId="2" xfId="1" applyFont="1" applyBorder="1" applyAlignment="1">
      <alignment wrapText="1"/>
    </xf>
    <xf numFmtId="0" fontId="6" fillId="0" borderId="2" xfId="1" applyFont="1" applyBorder="1" applyAlignment="1">
      <alignment wrapText="1"/>
    </xf>
    <xf numFmtId="0" fontId="6" fillId="2" borderId="2" xfId="1" applyFont="1" applyFill="1" applyBorder="1" applyAlignment="1">
      <alignment wrapText="1"/>
    </xf>
    <xf numFmtId="0" fontId="8" fillId="0" borderId="2" xfId="1" applyFont="1" applyBorder="1" applyAlignment="1">
      <alignment wrapText="1"/>
    </xf>
    <xf numFmtId="0" fontId="7" fillId="0" borderId="2" xfId="1" applyFont="1" applyBorder="1" applyAlignment="1">
      <alignment wrapText="1"/>
    </xf>
    <xf numFmtId="0" fontId="5" fillId="0" borderId="2" xfId="1" applyFont="1" applyFill="1" applyBorder="1" applyAlignment="1">
      <alignment wrapText="1"/>
    </xf>
    <xf numFmtId="0" fontId="6" fillId="0" borderId="2" xfId="1" applyFont="1" applyFill="1" applyBorder="1" applyAlignment="1">
      <alignment wrapText="1"/>
    </xf>
    <xf numFmtId="0" fontId="12" fillId="0" borderId="2" xfId="1" applyFont="1" applyBorder="1" applyAlignment="1">
      <alignment wrapText="1"/>
    </xf>
    <xf numFmtId="0" fontId="4" fillId="0" borderId="2" xfId="1" applyFont="1" applyBorder="1" applyAlignment="1">
      <alignment wrapText="1"/>
    </xf>
    <xf numFmtId="3" fontId="11" fillId="0" borderId="2" xfId="1" applyNumberFormat="1" applyFont="1" applyFill="1" applyBorder="1" applyAlignment="1">
      <alignment horizontal="center" wrapText="1"/>
    </xf>
    <xf numFmtId="3" fontId="14" fillId="0" borderId="2" xfId="1" applyNumberFormat="1" applyFill="1" applyBorder="1" applyAlignment="1">
      <alignment horizontal="right"/>
    </xf>
    <xf numFmtId="0" fontId="3" fillId="0" borderId="2" xfId="1" applyFont="1" applyBorder="1" applyAlignment="1">
      <alignment wrapText="1"/>
    </xf>
    <xf numFmtId="3" fontId="12" fillId="0" borderId="2" xfId="1" applyNumberFormat="1" applyFont="1" applyFill="1" applyBorder="1" applyAlignment="1">
      <alignment horizontal="center" wrapText="1"/>
    </xf>
    <xf numFmtId="3" fontId="13" fillId="0" borderId="2" xfId="1" applyNumberFormat="1" applyFont="1" applyFill="1" applyBorder="1" applyAlignment="1">
      <alignment horizontal="center" wrapText="1"/>
    </xf>
    <xf numFmtId="0" fontId="2" fillId="0" borderId="2" xfId="1" applyFont="1" applyFill="1" applyBorder="1" applyAlignment="1">
      <alignment wrapText="1"/>
    </xf>
    <xf numFmtId="0" fontId="2" fillId="0" borderId="2" xfId="1" applyFont="1" applyBorder="1" applyAlignment="1">
      <alignment wrapText="1"/>
    </xf>
    <xf numFmtId="0" fontId="3" fillId="0" borderId="1" xfId="1" applyFont="1" applyFill="1" applyBorder="1" applyAlignment="1">
      <alignment wrapText="1"/>
    </xf>
    <xf numFmtId="0" fontId="1" fillId="0" borderId="2" xfId="1" applyFont="1" applyBorder="1" applyAlignment="1">
      <alignment wrapText="1"/>
    </xf>
    <xf numFmtId="0" fontId="1" fillId="0" borderId="2" xfId="1" applyFont="1" applyFill="1" applyBorder="1" applyAlignment="1">
      <alignment wrapText="1"/>
    </xf>
    <xf numFmtId="3" fontId="1" fillId="0" borderId="2" xfId="1" applyNumberFormat="1" applyFont="1" applyFill="1" applyBorder="1" applyAlignment="1">
      <alignment horizontal="center" wrapText="1"/>
    </xf>
    <xf numFmtId="3" fontId="6" fillId="0" borderId="2" xfId="1" applyNumberFormat="1" applyFont="1" applyFill="1" applyBorder="1" applyAlignment="1">
      <alignment horizontal="center" wrapText="1"/>
    </xf>
    <xf numFmtId="0" fontId="15" fillId="0" borderId="0" xfId="1" applyFont="1" applyBorder="1" applyAlignment="1">
      <alignment horizontal="center" wrapText="1"/>
    </xf>
    <xf numFmtId="0" fontId="18" fillId="0" borderId="0" xfId="1" applyFont="1" applyAlignment="1">
      <alignment wrapText="1"/>
    </xf>
    <xf numFmtId="0" fontId="18" fillId="0" borderId="0" xfId="0" applyFont="1" applyAlignment="1">
      <alignment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8" fillId="0" borderId="0" xfId="1" applyFont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D49"/>
  <sheetViews>
    <sheetView tabSelected="1" view="pageBreakPreview" zoomScale="115" zoomScaleNormal="100" zoomScaleSheetLayoutView="115" workbookViewId="0">
      <pane xSplit="2" ySplit="7" topLeftCell="C8" activePane="bottomRight" state="frozen"/>
      <selection activeCell="F2" sqref="F2:F7"/>
      <selection pane="topRight" activeCell="F2" sqref="F2:F7"/>
      <selection pane="bottomLeft" activeCell="F2" sqref="F2:F7"/>
      <selection pane="bottomRight" activeCell="F4" sqref="F4"/>
    </sheetView>
  </sheetViews>
  <sheetFormatPr defaultRowHeight="15" x14ac:dyDescent="0.25"/>
  <cols>
    <col min="1" max="1" width="1.140625" style="1" customWidth="1"/>
    <col min="2" max="2" width="59.7109375" style="1" customWidth="1"/>
    <col min="3" max="3" width="15.42578125" style="1" customWidth="1"/>
    <col min="4" max="4" width="13.5703125" style="2" customWidth="1"/>
    <col min="5" max="16384" width="9.140625" style="1"/>
  </cols>
  <sheetData>
    <row r="1" spans="2:4" ht="30" customHeight="1" x14ac:dyDescent="0.25">
      <c r="B1" s="40" t="s">
        <v>44</v>
      </c>
      <c r="C1" s="40"/>
    </row>
    <row r="2" spans="2:4" ht="47.25" customHeight="1" x14ac:dyDescent="0.25">
      <c r="B2" s="14"/>
      <c r="C2" s="15" t="s">
        <v>40</v>
      </c>
      <c r="D2" s="43" t="s">
        <v>43</v>
      </c>
    </row>
    <row r="3" spans="2:4" s="3" customFormat="1" ht="26.25" customHeight="1" x14ac:dyDescent="0.25">
      <c r="B3" s="16" t="s">
        <v>11</v>
      </c>
      <c r="C3" s="6">
        <v>420933.6</v>
      </c>
      <c r="D3" s="44"/>
    </row>
    <row r="4" spans="2:4" s="3" customFormat="1" ht="26.25" customHeight="1" x14ac:dyDescent="0.25">
      <c r="B4" s="16" t="s">
        <v>12</v>
      </c>
      <c r="C4" s="7">
        <v>417746.18</v>
      </c>
      <c r="D4" s="44"/>
    </row>
    <row r="5" spans="2:4" s="3" customFormat="1" ht="26.25" customHeight="1" x14ac:dyDescent="0.25">
      <c r="B5" s="16" t="s">
        <v>10</v>
      </c>
      <c r="C5" s="7">
        <f>C3-C7</f>
        <v>-117085.93728040555</v>
      </c>
      <c r="D5" s="44"/>
    </row>
    <row r="6" spans="2:4" s="3" customFormat="1" ht="26.25" customHeight="1" x14ac:dyDescent="0.25">
      <c r="B6" s="16" t="s">
        <v>9</v>
      </c>
      <c r="C6" s="17">
        <f>C7/1846/12</f>
        <v>24.287628082358498</v>
      </c>
      <c r="D6" s="44"/>
    </row>
    <row r="7" spans="2:4" s="3" customFormat="1" ht="26.25" customHeight="1" x14ac:dyDescent="0.25">
      <c r="B7" s="18" t="s">
        <v>13</v>
      </c>
      <c r="C7" s="6">
        <f>SUM(C8:C46)</f>
        <v>538019.53728040552</v>
      </c>
      <c r="D7" s="45"/>
    </row>
    <row r="8" spans="2:4" ht="28.5" customHeight="1" x14ac:dyDescent="0.25">
      <c r="B8" s="34" t="s">
        <v>37</v>
      </c>
      <c r="C8" s="10">
        <v>71860</v>
      </c>
      <c r="D8" s="29">
        <f>C8/12</f>
        <v>5988.333333333333</v>
      </c>
    </row>
    <row r="9" spans="2:4" ht="28.5" customHeight="1" x14ac:dyDescent="0.25">
      <c r="B9" s="34" t="s">
        <v>38</v>
      </c>
      <c r="C9" s="10">
        <v>75527.005955880479</v>
      </c>
      <c r="D9" s="29">
        <f t="shared" ref="D9:D45" si="0">C9/12</f>
        <v>6293.9171629900402</v>
      </c>
    </row>
    <row r="10" spans="2:4" ht="15" customHeight="1" x14ac:dyDescent="0.25">
      <c r="B10" s="24" t="s">
        <v>23</v>
      </c>
      <c r="C10" s="28">
        <v>29118.20185478295</v>
      </c>
      <c r="D10" s="29">
        <f t="shared" si="0"/>
        <v>2426.5168212319127</v>
      </c>
    </row>
    <row r="11" spans="2:4" ht="32.25" customHeight="1" x14ac:dyDescent="0.25">
      <c r="B11" s="19" t="s">
        <v>22</v>
      </c>
      <c r="C11" s="28">
        <v>67800.390678235577</v>
      </c>
      <c r="D11" s="29">
        <f t="shared" si="0"/>
        <v>5650.0325565196317</v>
      </c>
    </row>
    <row r="12" spans="2:4" ht="15" customHeight="1" x14ac:dyDescent="0.25">
      <c r="B12" s="34" t="s">
        <v>28</v>
      </c>
      <c r="C12" s="28">
        <v>49153.716238931869</v>
      </c>
      <c r="D12" s="29">
        <f t="shared" si="0"/>
        <v>4096.1430199109891</v>
      </c>
    </row>
    <row r="13" spans="2:4" ht="15" customHeight="1" x14ac:dyDescent="0.25">
      <c r="B13" s="27" t="s">
        <v>24</v>
      </c>
      <c r="C13" s="8">
        <v>50512.031999999992</v>
      </c>
      <c r="D13" s="29">
        <f t="shared" si="0"/>
        <v>4209.3359999999993</v>
      </c>
    </row>
    <row r="14" spans="2:4" ht="15" customHeight="1" x14ac:dyDescent="0.25">
      <c r="B14" s="30" t="s">
        <v>25</v>
      </c>
      <c r="C14" s="9">
        <v>7260</v>
      </c>
      <c r="D14" s="29">
        <f t="shared" si="0"/>
        <v>605</v>
      </c>
    </row>
    <row r="15" spans="2:4" ht="15" customHeight="1" x14ac:dyDescent="0.25">
      <c r="B15" s="19" t="s">
        <v>21</v>
      </c>
      <c r="C15" s="9">
        <v>33166.079999999987</v>
      </c>
      <c r="D15" s="29">
        <f t="shared" si="0"/>
        <v>2763.8399999999988</v>
      </c>
    </row>
    <row r="16" spans="2:4" ht="44.25" hidden="1" customHeight="1" x14ac:dyDescent="0.25">
      <c r="B16" s="20" t="s">
        <v>4</v>
      </c>
      <c r="C16" s="9"/>
      <c r="D16" s="29">
        <f t="shared" si="0"/>
        <v>0</v>
      </c>
    </row>
    <row r="17" spans="2:4" ht="29.25" hidden="1" customHeight="1" x14ac:dyDescent="0.25">
      <c r="B17" s="21" t="s">
        <v>5</v>
      </c>
      <c r="C17" s="9"/>
      <c r="D17" s="29">
        <f t="shared" si="0"/>
        <v>0</v>
      </c>
    </row>
    <row r="18" spans="2:4" ht="15" customHeight="1" x14ac:dyDescent="0.25">
      <c r="B18" s="22" t="s">
        <v>2</v>
      </c>
      <c r="C18" s="8">
        <v>4320</v>
      </c>
      <c r="D18" s="29">
        <f t="shared" si="0"/>
        <v>360</v>
      </c>
    </row>
    <row r="19" spans="2:4" ht="15" hidden="1" customHeight="1" x14ac:dyDescent="0.25">
      <c r="B19" s="23"/>
      <c r="C19" s="10"/>
      <c r="D19" s="29">
        <f t="shared" si="0"/>
        <v>0</v>
      </c>
    </row>
    <row r="20" spans="2:4" ht="15" hidden="1" customHeight="1" x14ac:dyDescent="0.25">
      <c r="B20" s="24" t="s">
        <v>20</v>
      </c>
      <c r="C20" s="10"/>
      <c r="D20" s="29">
        <f t="shared" si="0"/>
        <v>0</v>
      </c>
    </row>
    <row r="21" spans="2:4" ht="15" customHeight="1" x14ac:dyDescent="0.25">
      <c r="B21" s="24" t="s">
        <v>19</v>
      </c>
      <c r="C21" s="10">
        <v>313.20000000000005</v>
      </c>
      <c r="D21" s="29">
        <f t="shared" si="0"/>
        <v>26.100000000000005</v>
      </c>
    </row>
    <row r="22" spans="2:4" ht="15" customHeight="1" x14ac:dyDescent="0.25">
      <c r="B22" s="19" t="s">
        <v>18</v>
      </c>
      <c r="C22" s="10">
        <v>15970</v>
      </c>
      <c r="D22" s="29">
        <f t="shared" si="0"/>
        <v>1330.8333333333333</v>
      </c>
    </row>
    <row r="23" spans="2:4" ht="16.5" customHeight="1" x14ac:dyDescent="0.25">
      <c r="B23" s="19" t="s">
        <v>17</v>
      </c>
      <c r="C23" s="10">
        <v>500</v>
      </c>
      <c r="D23" s="29">
        <f t="shared" si="0"/>
        <v>41.666666666666664</v>
      </c>
    </row>
    <row r="24" spans="2:4" ht="15" hidden="1" customHeight="1" x14ac:dyDescent="0.25">
      <c r="B24" s="34" t="s">
        <v>29</v>
      </c>
      <c r="C24" s="9"/>
      <c r="D24" s="29">
        <f t="shared" si="0"/>
        <v>0</v>
      </c>
    </row>
    <row r="25" spans="2:4" ht="15" customHeight="1" x14ac:dyDescent="0.25">
      <c r="B25" s="36" t="s">
        <v>30</v>
      </c>
      <c r="C25" s="38">
        <v>1200</v>
      </c>
      <c r="D25" s="29">
        <f t="shared" si="0"/>
        <v>100</v>
      </c>
    </row>
    <row r="26" spans="2:4" ht="15" customHeight="1" x14ac:dyDescent="0.25">
      <c r="B26" s="36" t="s">
        <v>42</v>
      </c>
      <c r="C26" s="10">
        <v>2520</v>
      </c>
      <c r="D26" s="29">
        <f t="shared" si="0"/>
        <v>210</v>
      </c>
    </row>
    <row r="27" spans="2:4" ht="15" hidden="1" customHeight="1" x14ac:dyDescent="0.25">
      <c r="B27" s="19" t="s">
        <v>16</v>
      </c>
      <c r="C27" s="10"/>
      <c r="D27" s="29">
        <f t="shared" si="0"/>
        <v>0</v>
      </c>
    </row>
    <row r="28" spans="2:4" ht="15" hidden="1" customHeight="1" x14ac:dyDescent="0.25">
      <c r="B28" s="33" t="s">
        <v>31</v>
      </c>
      <c r="C28" s="10"/>
      <c r="D28" s="29">
        <f t="shared" si="0"/>
        <v>0</v>
      </c>
    </row>
    <row r="29" spans="2:4" ht="30" hidden="1" customHeight="1" x14ac:dyDescent="0.25">
      <c r="B29" s="34" t="s">
        <v>32</v>
      </c>
      <c r="C29" s="10"/>
      <c r="D29" s="29">
        <f t="shared" si="0"/>
        <v>0</v>
      </c>
    </row>
    <row r="30" spans="2:4" ht="15" hidden="1" customHeight="1" x14ac:dyDescent="0.25">
      <c r="B30" s="25" t="s">
        <v>6</v>
      </c>
      <c r="C30" s="31"/>
      <c r="D30" s="29">
        <f t="shared" si="0"/>
        <v>0</v>
      </c>
    </row>
    <row r="31" spans="2:4" ht="15" hidden="1" customHeight="1" x14ac:dyDescent="0.25">
      <c r="B31" s="33" t="s">
        <v>36</v>
      </c>
      <c r="C31" s="31"/>
      <c r="D31" s="29">
        <f t="shared" si="0"/>
        <v>0</v>
      </c>
    </row>
    <row r="32" spans="2:4" ht="15" hidden="1" customHeight="1" x14ac:dyDescent="0.25">
      <c r="B32" s="33" t="s">
        <v>27</v>
      </c>
      <c r="C32" s="31"/>
      <c r="D32" s="29">
        <f t="shared" si="0"/>
        <v>0</v>
      </c>
    </row>
    <row r="33" spans="2:4" ht="15" hidden="1" customHeight="1" x14ac:dyDescent="0.25">
      <c r="B33" s="25" t="s">
        <v>3</v>
      </c>
      <c r="C33" s="39"/>
      <c r="D33" s="29">
        <f t="shared" si="0"/>
        <v>0</v>
      </c>
    </row>
    <row r="34" spans="2:4" ht="27" customHeight="1" x14ac:dyDescent="0.25">
      <c r="B34" s="37" t="s">
        <v>46</v>
      </c>
      <c r="C34" s="32">
        <v>116045</v>
      </c>
      <c r="D34" s="29">
        <f t="shared" si="0"/>
        <v>9670.4166666666661</v>
      </c>
    </row>
    <row r="35" spans="2:4" ht="28.5" customHeight="1" x14ac:dyDescent="0.25">
      <c r="B35" s="33" t="s">
        <v>33</v>
      </c>
      <c r="C35" s="32">
        <v>1016.0086073278477</v>
      </c>
      <c r="D35" s="29">
        <f t="shared" si="0"/>
        <v>84.667383943987303</v>
      </c>
    </row>
    <row r="36" spans="2:4" ht="29.25" customHeight="1" x14ac:dyDescent="0.25">
      <c r="B36" s="24" t="s">
        <v>7</v>
      </c>
      <c r="C36" s="8">
        <v>1950</v>
      </c>
      <c r="D36" s="29">
        <f t="shared" si="0"/>
        <v>162.5</v>
      </c>
    </row>
    <row r="37" spans="2:4" ht="15" hidden="1" customHeight="1" x14ac:dyDescent="0.25">
      <c r="B37" s="34" t="s">
        <v>35</v>
      </c>
      <c r="C37" s="31"/>
      <c r="D37" s="29">
        <f t="shared" si="0"/>
        <v>0</v>
      </c>
    </row>
    <row r="38" spans="2:4" ht="15" hidden="1" customHeight="1" x14ac:dyDescent="0.25">
      <c r="B38" s="22"/>
      <c r="C38" s="8"/>
      <c r="D38" s="29">
        <f t="shared" si="0"/>
        <v>0</v>
      </c>
    </row>
    <row r="39" spans="2:4" ht="15" customHeight="1" x14ac:dyDescent="0.25">
      <c r="B39" s="19" t="s">
        <v>14</v>
      </c>
      <c r="C39" s="31">
        <v>6072</v>
      </c>
      <c r="D39" s="29">
        <f t="shared" si="0"/>
        <v>506</v>
      </c>
    </row>
    <row r="40" spans="2:4" ht="15" hidden="1" customHeight="1" x14ac:dyDescent="0.25">
      <c r="B40" s="26" t="s">
        <v>1</v>
      </c>
      <c r="C40" s="31"/>
      <c r="D40" s="29">
        <f t="shared" si="0"/>
        <v>0</v>
      </c>
    </row>
    <row r="41" spans="2:4" ht="15" customHeight="1" x14ac:dyDescent="0.25">
      <c r="B41" s="34" t="s">
        <v>34</v>
      </c>
      <c r="C41" s="31">
        <v>1915.9019452467983</v>
      </c>
      <c r="D41" s="29">
        <f t="shared" si="0"/>
        <v>159.6584954372332</v>
      </c>
    </row>
    <row r="42" spans="2:4" ht="15" hidden="1" customHeight="1" x14ac:dyDescent="0.25">
      <c r="B42" s="26" t="s">
        <v>0</v>
      </c>
      <c r="C42" s="11"/>
      <c r="D42" s="29">
        <f t="shared" si="0"/>
        <v>0</v>
      </c>
    </row>
    <row r="43" spans="2:4" ht="15" customHeight="1" x14ac:dyDescent="0.25">
      <c r="B43" s="36" t="s">
        <v>45</v>
      </c>
      <c r="C43" s="11">
        <v>1800</v>
      </c>
      <c r="D43" s="29">
        <f t="shared" si="0"/>
        <v>150</v>
      </c>
    </row>
    <row r="44" spans="2:4" ht="15" hidden="1" customHeight="1" x14ac:dyDescent="0.25">
      <c r="B44" s="22"/>
      <c r="C44" s="11"/>
      <c r="D44" s="29">
        <f t="shared" si="0"/>
        <v>0</v>
      </c>
    </row>
    <row r="45" spans="2:4" ht="15" hidden="1" customHeight="1" x14ac:dyDescent="0.25">
      <c r="B45" s="19" t="s">
        <v>15</v>
      </c>
      <c r="C45" s="11"/>
      <c r="D45" s="29">
        <f t="shared" si="0"/>
        <v>0</v>
      </c>
    </row>
    <row r="46" spans="2:4" ht="29.25" hidden="1" customHeight="1" x14ac:dyDescent="0.25">
      <c r="B46" s="12" t="s">
        <v>8</v>
      </c>
      <c r="C46" s="13"/>
      <c r="D46" s="4">
        <f t="shared" ref="D46" si="1">C46/10</f>
        <v>0</v>
      </c>
    </row>
    <row r="47" spans="2:4" ht="14.25" hidden="1" customHeight="1" thickBot="1" x14ac:dyDescent="0.3">
      <c r="B47" s="35" t="s">
        <v>26</v>
      </c>
      <c r="C47" s="5"/>
      <c r="D47" s="4"/>
    </row>
    <row r="48" spans="2:4" ht="30.75" customHeight="1" x14ac:dyDescent="0.25">
      <c r="B48" s="41" t="s">
        <v>39</v>
      </c>
      <c r="C48" s="41"/>
      <c r="D48" s="42"/>
    </row>
    <row r="49" spans="2:4" ht="34.5" customHeight="1" x14ac:dyDescent="0.25">
      <c r="B49" s="46" t="s">
        <v>41</v>
      </c>
      <c r="C49" s="46"/>
      <c r="D49" s="46"/>
    </row>
  </sheetData>
  <mergeCells count="4">
    <mergeCell ref="B1:C1"/>
    <mergeCell ref="B48:D48"/>
    <mergeCell ref="B49:D49"/>
    <mergeCell ref="D2:D7"/>
  </mergeCells>
  <pageMargins left="0.59055118110236227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АД-8 2022</vt:lpstr>
      <vt:lpstr>'АД-8 2022'!Область_печати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2023-02-01T12:01:33Z</dcterms:modified>
</cp:coreProperties>
</file>